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RS\BCRC\Decision Making Tools\Winter Feeding Cost\"/>
    </mc:Choice>
  </mc:AlternateContent>
  <xr:revisionPtr revIDLastSave="0" documentId="8_{4F3D707C-5720-4A17-B2D8-CD3371F9D484}" xr6:coauthVersionLast="47" xr6:coauthVersionMax="47" xr10:uidLastSave="{00000000-0000-0000-0000-000000000000}"/>
  <workbookProtection workbookAlgorithmName="SHA-512" workbookHashValue="dznsS2aQIMX8QHnghGzrRbmh4DgLBF3q/BTdK+mtpuBCfi/OOQqPOSaE8fB9F7pXfGbPy9hbBV4DyzDry+Ehag==" workbookSaltValue="FtYx1w/Jh/fJA6EVRaH/7g==" workbookSpinCount="100000" lockStructure="1"/>
  <bookViews>
    <workbookView xWindow="28680" yWindow="-120" windowWidth="29040" windowHeight="15840" xr2:uid="{1BA27F98-B029-4F56-8300-DF3415C71A24}"/>
  </bookViews>
  <sheets>
    <sheet name="Sheet1" sheetId="1" r:id="rId1"/>
  </sheets>
  <definedNames>
    <definedName name="_xlnm.Print_Area" localSheetId="0">Sheet1!$A$1:$L$52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3" i="1"/>
  <c r="D15" i="1"/>
  <c r="D16" i="1"/>
  <c r="D17" i="1"/>
  <c r="D18" i="1"/>
  <c r="D19" i="1"/>
  <c r="D20" i="1"/>
  <c r="D21" i="1"/>
  <c r="D22" i="1"/>
  <c r="D23" i="1"/>
  <c r="D14" i="1"/>
  <c r="K25" i="1" l="1"/>
  <c r="F25" i="1" l="1"/>
  <c r="G25" i="1"/>
  <c r="H25" i="1"/>
  <c r="I25" i="1"/>
  <c r="J25" i="1"/>
  <c r="L25" i="1"/>
  <c r="E25" i="1"/>
  <c r="E28" i="1" l="1"/>
  <c r="K28" i="1"/>
  <c r="K29" i="1" s="1"/>
  <c r="F28" i="1" l="1"/>
  <c r="F29" i="1" s="1"/>
  <c r="E29" i="1"/>
  <c r="G28" i="1"/>
  <c r="G29" i="1" s="1"/>
  <c r="I28" i="1"/>
  <c r="I29" i="1" s="1"/>
  <c r="J28" i="1"/>
  <c r="J29" i="1" s="1"/>
  <c r="H28" i="1"/>
  <c r="H29" i="1" s="1"/>
  <c r="L28" i="1"/>
  <c r="L29" i="1" s="1"/>
</calcChain>
</file>

<file path=xl/sharedStrings.xml><?xml version="1.0" encoding="utf-8"?>
<sst xmlns="http://schemas.openxmlformats.org/spreadsheetml/2006/main" count="58" uniqueCount="45">
  <si>
    <t>Main Ingredient</t>
  </si>
  <si>
    <t>Cereal Greenfeed</t>
  </si>
  <si>
    <t>#1</t>
  </si>
  <si>
    <t>#2</t>
  </si>
  <si>
    <t>#3</t>
  </si>
  <si>
    <t>#4</t>
  </si>
  <si>
    <t>#5</t>
  </si>
  <si>
    <t>#6</t>
  </si>
  <si>
    <t>#7</t>
  </si>
  <si>
    <t>#8</t>
  </si>
  <si>
    <t>Winter Feeding Rations and Estimated Costs</t>
  </si>
  <si>
    <t>Total days on feed</t>
  </si>
  <si>
    <t>$/lb</t>
  </si>
  <si>
    <t>Herd size</t>
  </si>
  <si>
    <t>Estimated Feed Cost per head per day</t>
  </si>
  <si>
    <t>Total Winter Feed costs (for herd)</t>
  </si>
  <si>
    <t>Total Intake (lbs as fed)*</t>
  </si>
  <si>
    <t>* Total lbs of dry matter intake should be between 2-2.5% of body weight. Note: this is lbs "as fed" and not on a dry matter basis</t>
  </si>
  <si>
    <t>$/Unit</t>
  </si>
  <si>
    <t>ton</t>
  </si>
  <si>
    <t>lb</t>
  </si>
  <si>
    <t>tonne</t>
  </si>
  <si>
    <t xml:space="preserve">Hay </t>
  </si>
  <si>
    <t xml:space="preserve">Cereal Straw </t>
  </si>
  <si>
    <t>Barley Grain</t>
  </si>
  <si>
    <t>Corn</t>
  </si>
  <si>
    <t xml:space="preserve">Ground Canola </t>
  </si>
  <si>
    <t xml:space="preserve">Pellets </t>
  </si>
  <si>
    <t>Other</t>
  </si>
  <si>
    <r>
      <t xml:space="preserve">When considering alternative feed sources, feed testing is important to test for nutritive value and ensure a balanced ration that meets the cattle’s nutritional needs and quality (e.g. mycotoxins). Evaluate feed test results </t>
    </r>
    <r>
      <rPr>
        <b/>
        <u/>
        <sz val="12"/>
        <color theme="10"/>
        <rFont val="Calibri"/>
        <family val="2"/>
        <scheme val="minor"/>
      </rPr>
      <t>HERE</t>
    </r>
  </si>
  <si>
    <t>Producers can formulate an appropriate ration for their cattle using the services of a qualified nutritionist, ag extension staff, or through a software program like CowBytes</t>
  </si>
  <si>
    <t>Unit
(drop-down list)</t>
  </si>
  <si>
    <t>kg</t>
  </si>
  <si>
    <r>
      <rPr>
        <b/>
        <sz val="12"/>
        <color theme="1"/>
        <rFont val="Calibri"/>
        <family val="2"/>
        <scheme val="minor"/>
      </rPr>
      <t>Rations (lbs as fed)</t>
    </r>
    <r>
      <rPr>
        <sz val="12"/>
        <color theme="1"/>
        <rFont val="Calibri"/>
        <family val="2"/>
        <scheme val="minor"/>
      </rPr>
      <t xml:space="preserve">
Rations 1-8 are presented as lbs. per cow per day on an as fed basis</t>
    </r>
  </si>
  <si>
    <t>Local Price**</t>
  </si>
  <si>
    <t>** 1 ton = 0.907 tonne</t>
  </si>
  <si>
    <r>
      <t>Step 1: Enter local price and relevant units in the</t>
    </r>
    <r>
      <rPr>
        <b/>
        <sz val="12"/>
        <color theme="9" tint="-0.249977111117893"/>
        <rFont val="Calibri"/>
        <family val="2"/>
        <scheme val="minor"/>
      </rPr>
      <t xml:space="preserve"> green cells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(choose unit from the drop-down list)</t>
    </r>
  </si>
  <si>
    <r>
      <t xml:space="preserve">Step 2: Enter herd information in </t>
    </r>
    <r>
      <rPr>
        <b/>
        <sz val="12"/>
        <color theme="4"/>
        <rFont val="Calibri"/>
        <family val="2"/>
        <scheme val="minor"/>
      </rPr>
      <t>blue cells</t>
    </r>
  </si>
  <si>
    <r>
      <t xml:space="preserve">Step 3: Enter ration information in </t>
    </r>
    <r>
      <rPr>
        <b/>
        <sz val="12"/>
        <color theme="7" tint="-0.249977111117893"/>
        <rFont val="Calibri"/>
        <family val="2"/>
        <scheme val="minor"/>
      </rPr>
      <t>yellow cells</t>
    </r>
    <r>
      <rPr>
        <sz val="12"/>
        <color theme="1"/>
        <rFont val="Calibri"/>
        <family val="2"/>
        <scheme val="minor"/>
      </rPr>
      <t xml:space="preserve"> (lbs of each ration ingredient on an as-fed basis)</t>
    </r>
  </si>
  <si>
    <r>
      <t xml:space="preserve">Step 4: Compare costs per head per day and total herd costs of alternative rations in </t>
    </r>
    <r>
      <rPr>
        <b/>
        <sz val="12"/>
        <color theme="0" tint="-0.499984740745262"/>
        <rFont val="Calibri"/>
        <family val="2"/>
        <scheme val="minor"/>
      </rPr>
      <t>grey cells</t>
    </r>
  </si>
  <si>
    <t>Other (i.e. mineral)</t>
  </si>
  <si>
    <t>Other (i.e. protein supplement)</t>
  </si>
  <si>
    <t>This analysis only includes the main feed ingredients, other costs such as yardage, labour are excluded.</t>
  </si>
  <si>
    <t>Cereal Silage***</t>
  </si>
  <si>
    <t>*** Moisture content of silage is typically high, hence total intake as fed is higher compared to hay-based 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</si>
</sst>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"/>
    <numFmt numFmtId="166" formatCode="&quot;$&quot;#,##0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trike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164" fontId="6" fillId="5" borderId="4" xfId="0" applyNumberFormat="1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0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Alternative Winter Feeding Ration Costs</a:t>
            </a:r>
            <a:br>
              <a:rPr lang="en-US" b="1"/>
            </a:br>
            <a:r>
              <a:rPr lang="en-US" b="1"/>
              <a:t>Per head per day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82B-4528-B8F3-CC2AD399A2E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2B-4528-B8F3-CC2AD399A2E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2B-4528-B8F3-CC2AD399A2E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2B-4528-B8F3-CC2AD399A2E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82B-4528-B8F3-CC2AD399A2E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2B-4528-B8F3-CC2AD399A2E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82B-4528-B8F3-CC2AD399A2E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2B-4528-B8F3-CC2AD399A2EB}"/>
              </c:ext>
            </c:extLst>
          </c:dPt>
          <c:cat>
            <c:strRef>
              <c:f>Sheet1!$E$12:$L$12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Sheet1!$E$28:$L$28</c:f>
              <c:numCache>
                <c:formatCode>"$"#,##0.00</c:formatCode>
                <c:ptCount val="8"/>
                <c:pt idx="0">
                  <c:v>1.6691609977324262</c:v>
                </c:pt>
                <c:pt idx="1">
                  <c:v>1.4984126984126984</c:v>
                </c:pt>
                <c:pt idx="2">
                  <c:v>1.508390022675737</c:v>
                </c:pt>
                <c:pt idx="3">
                  <c:v>1.38140589569161</c:v>
                </c:pt>
                <c:pt idx="4">
                  <c:v>1.3351473922902493</c:v>
                </c:pt>
                <c:pt idx="5">
                  <c:v>1.4367346938775509</c:v>
                </c:pt>
                <c:pt idx="6">
                  <c:v>1.5526077097505668</c:v>
                </c:pt>
                <c:pt idx="7">
                  <c:v>1.6114512471655327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1-4CE1-9A51-E6D0FAC6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35626800"/>
        <c:axId val="335627128"/>
      </c:barChart>
      <c:catAx>
        <c:axId val="33562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27128"/>
        <c:crosses val="autoZero"/>
        <c:auto val="1"/>
        <c:lblAlgn val="ctr"/>
        <c:lblOffset val="100"/>
        <c:noMultiLvlLbl val="0"/>
      </c:catAx>
      <c:valAx>
        <c:axId val="3356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Estimated Cost per head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Alternative Winter Feeding Ration Costs</a:t>
            </a:r>
            <a:br>
              <a:rPr lang="en-US" b="1"/>
            </a:br>
            <a:r>
              <a:rPr lang="en-US" b="1"/>
              <a:t>For the total herd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Vert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384-427E-B65C-E4531BAD2347}"/>
              </c:ext>
            </c:extLst>
          </c:dPt>
          <c:dPt>
            <c:idx val="1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84-427E-B65C-E4531BAD2347}"/>
              </c:ext>
            </c:extLst>
          </c:dPt>
          <c:dPt>
            <c:idx val="2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84-427E-B65C-E4531BAD2347}"/>
              </c:ext>
            </c:extLst>
          </c:dPt>
          <c:dPt>
            <c:idx val="3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84-427E-B65C-E4531BAD2347}"/>
              </c:ext>
            </c:extLst>
          </c:dPt>
          <c:dPt>
            <c:idx val="4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84-427E-B65C-E4531BAD2347}"/>
              </c:ext>
            </c:extLst>
          </c:dPt>
          <c:dPt>
            <c:idx val="5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84-427E-B65C-E4531BAD2347}"/>
              </c:ext>
            </c:extLst>
          </c:dPt>
          <c:dPt>
            <c:idx val="6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84-427E-B65C-E4531BAD2347}"/>
              </c:ext>
            </c:extLst>
          </c:dPt>
          <c:dPt>
            <c:idx val="7"/>
            <c:invertIfNegative val="0"/>
            <c:bubble3D val="0"/>
            <c:spPr>
              <a:pattFill prst="nar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84-427E-B65C-E4531BAD2347}"/>
              </c:ext>
            </c:extLst>
          </c:dPt>
          <c:cat>
            <c:strRef>
              <c:f>Sheet1!$E$12:$L$12</c:f>
              <c:strCache>
                <c:ptCount val="8"/>
                <c:pt idx="0">
                  <c:v>#1</c:v>
                </c:pt>
                <c:pt idx="1">
                  <c:v>#2</c:v>
                </c:pt>
                <c:pt idx="2">
                  <c:v>#3</c:v>
                </c:pt>
                <c:pt idx="3">
                  <c:v>#4</c:v>
                </c:pt>
                <c:pt idx="4">
                  <c:v>#5</c:v>
                </c:pt>
                <c:pt idx="5">
                  <c:v>#6</c:v>
                </c:pt>
                <c:pt idx="6">
                  <c:v>#7</c:v>
                </c:pt>
                <c:pt idx="7">
                  <c:v>#8</c:v>
                </c:pt>
              </c:strCache>
            </c:strRef>
          </c:cat>
          <c:val>
            <c:numRef>
              <c:f>Sheet1!$E$29:$L$29</c:f>
              <c:numCache>
                <c:formatCode>"$"#,##0</c:formatCode>
                <c:ptCount val="8"/>
                <c:pt idx="0">
                  <c:v>23785.544217687071</c:v>
                </c:pt>
                <c:pt idx="1">
                  <c:v>21352.380952380954</c:v>
                </c:pt>
                <c:pt idx="2">
                  <c:v>21494.557823129249</c:v>
                </c:pt>
                <c:pt idx="3">
                  <c:v>19685.034013605444</c:v>
                </c:pt>
                <c:pt idx="4">
                  <c:v>19025.85034013605</c:v>
                </c:pt>
                <c:pt idx="5">
                  <c:v>20473.469387755104</c:v>
                </c:pt>
                <c:pt idx="6">
                  <c:v>22124.659863945577</c:v>
                </c:pt>
                <c:pt idx="7">
                  <c:v>22963.180272108839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B-4CD5-994F-4575EDF59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35626800"/>
        <c:axId val="335627128"/>
      </c:barChart>
      <c:catAx>
        <c:axId val="33562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27128"/>
        <c:crosses val="autoZero"/>
        <c:auto val="1"/>
        <c:lblAlgn val="ctr"/>
        <c:lblOffset val="100"/>
        <c:noMultiLvlLbl val="0"/>
      </c:catAx>
      <c:valAx>
        <c:axId val="3356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Estimated Total Wintering Costs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700925925925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6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2149775</xdr:colOff>
      <xdr:row>3</xdr:row>
      <xdr:rowOff>150322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EA65922-45CE-4144-8A4D-ED0CD3A4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53585" cy="830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44042</xdr:colOff>
      <xdr:row>32</xdr:row>
      <xdr:rowOff>42046</xdr:rowOff>
    </xdr:from>
    <xdr:to>
      <xdr:col>4</xdr:col>
      <xdr:colOff>588526</xdr:colOff>
      <xdr:row>51</xdr:row>
      <xdr:rowOff>85226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AF3D96-81C1-4BF1-8A77-1EF0CDD3D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305359</xdr:colOff>
      <xdr:row>32</xdr:row>
      <xdr:rowOff>32522</xdr:rowOff>
    </xdr:from>
    <xdr:to>
      <xdr:col>11</xdr:col>
      <xdr:colOff>741430</xdr:colOff>
      <xdr:row>51</xdr:row>
      <xdr:rowOff>59192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6181C7-8702-486E-AA8B-42ACD47B7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efresearch.ca/research/feed-value-estimator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89405-60E8-4A82-84D6-3B50E34CEBA8}">
  <dimension ref="A2:O32"/>
  <sheetViews>
    <sheetView tabSelected="1" zoomScaleNormal="100" zoomScaleSheetLayoutView="55" workbookViewId="0">
      <selection activeCell="O21" sqref="O21"/>
    </sheetView>
  </sheetViews>
  <sheetFormatPr defaultColWidth="8.54296875" defaultRowHeight="14.5" x14ac:dyDescent="0.35"/>
  <cols>
    <col min="1" max="1" width="34" customWidth="1"/>
    <col min="2" max="2" width="9.54296875" bestFit="1" customWidth="1"/>
    <col min="3" max="3" width="16.81640625" customWidth="1"/>
    <col min="4" max="4" width="9.54296875" customWidth="1"/>
    <col min="5" max="12" width="11.81640625" customWidth="1"/>
  </cols>
  <sheetData>
    <row r="2" spans="1:15" ht="23.5" x14ac:dyDescent="0.55000000000000004">
      <c r="D2" s="1" t="s">
        <v>10</v>
      </c>
    </row>
    <row r="3" spans="1:15" ht="15.5" x14ac:dyDescent="0.35">
      <c r="D3" s="4" t="s">
        <v>36</v>
      </c>
    </row>
    <row r="4" spans="1:15" ht="15.5" x14ac:dyDescent="0.35">
      <c r="D4" s="4" t="s">
        <v>37</v>
      </c>
    </row>
    <row r="5" spans="1:15" ht="15.5" x14ac:dyDescent="0.35">
      <c r="D5" s="4" t="s">
        <v>38</v>
      </c>
    </row>
    <row r="6" spans="1:15" ht="15.5" x14ac:dyDescent="0.35">
      <c r="A6" s="4"/>
      <c r="B6" s="4"/>
      <c r="C6" s="4"/>
      <c r="D6" s="4" t="s">
        <v>39</v>
      </c>
      <c r="E6" s="4"/>
      <c r="F6" s="4"/>
      <c r="G6" s="4"/>
      <c r="H6" s="4"/>
      <c r="I6" s="4"/>
      <c r="J6" s="4"/>
      <c r="K6" s="4"/>
      <c r="L6" s="4"/>
    </row>
    <row r="7" spans="1:15" s="6" customFormat="1" ht="28.5" customHeight="1" x14ac:dyDescent="0.35">
      <c r="A7" s="36" t="s">
        <v>30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5" ht="30" customHeight="1" x14ac:dyDescent="0.35">
      <c r="A8" s="37" t="s">
        <v>29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5" ht="18" customHeight="1" x14ac:dyDescent="0.35">
      <c r="A9" s="38" t="s">
        <v>42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5" ht="15" thickBot="1" x14ac:dyDescent="0.4"/>
    <row r="11" spans="1:15" ht="31.5" customHeight="1" thickTop="1" x14ac:dyDescent="0.35">
      <c r="A11" s="15"/>
      <c r="B11" s="42" t="s">
        <v>34</v>
      </c>
      <c r="C11" s="43"/>
      <c r="D11" s="44"/>
      <c r="E11" s="39" t="s">
        <v>33</v>
      </c>
      <c r="F11" s="40"/>
      <c r="G11" s="40"/>
      <c r="H11" s="40"/>
      <c r="I11" s="40"/>
      <c r="J11" s="40"/>
      <c r="K11" s="40"/>
      <c r="L11" s="41"/>
    </row>
    <row r="12" spans="1:15" ht="35.5" customHeight="1" x14ac:dyDescent="0.35">
      <c r="A12" s="16" t="s">
        <v>0</v>
      </c>
      <c r="B12" s="21" t="s">
        <v>18</v>
      </c>
      <c r="C12" s="8" t="s">
        <v>31</v>
      </c>
      <c r="D12" s="22" t="s">
        <v>12</v>
      </c>
      <c r="E12" s="10" t="s">
        <v>2</v>
      </c>
      <c r="F12" s="10" t="s">
        <v>3</v>
      </c>
      <c r="G12" s="10" t="s">
        <v>4</v>
      </c>
      <c r="H12" s="10" t="s">
        <v>5</v>
      </c>
      <c r="I12" s="10" t="s">
        <v>6</v>
      </c>
      <c r="J12" s="10" t="s">
        <v>7</v>
      </c>
      <c r="K12" s="10" t="s">
        <v>8</v>
      </c>
      <c r="L12" s="10" t="s">
        <v>9</v>
      </c>
      <c r="O12" s="9"/>
    </row>
    <row r="13" spans="1:15" ht="26.25" customHeight="1" x14ac:dyDescent="0.35">
      <c r="A13" s="17" t="s">
        <v>22</v>
      </c>
      <c r="B13" s="27">
        <v>100</v>
      </c>
      <c r="C13" s="28" t="s">
        <v>19</v>
      </c>
      <c r="D13" s="23">
        <f>_xlfn.IFS(C13="lb",B13,C13="ton",B13/2000,C13="tonne",B13/2205,C13="kg",B13*2.20462)</f>
        <v>0.05</v>
      </c>
      <c r="E13" s="11">
        <v>10</v>
      </c>
      <c r="F13" s="11">
        <v>16</v>
      </c>
      <c r="G13" s="11"/>
      <c r="H13" s="11"/>
      <c r="I13" s="11"/>
      <c r="J13" s="11"/>
      <c r="K13" s="11"/>
      <c r="L13" s="11">
        <v>13</v>
      </c>
      <c r="O13" s="3" t="s">
        <v>20</v>
      </c>
    </row>
    <row r="14" spans="1:15" ht="26.25" customHeight="1" x14ac:dyDescent="0.35">
      <c r="A14" s="17" t="s">
        <v>23</v>
      </c>
      <c r="B14" s="27">
        <v>70</v>
      </c>
      <c r="C14" s="28" t="s">
        <v>21</v>
      </c>
      <c r="D14" s="23">
        <f>_xlfn.IFS(C14="lb",B14,C14="ton",B14/2000,C14="tonne",B14/2205,C14="kg",B14*2.20462)</f>
        <v>3.1746031746031744E-2</v>
      </c>
      <c r="E14" s="11">
        <v>18</v>
      </c>
      <c r="F14" s="11">
        <v>16</v>
      </c>
      <c r="G14" s="11">
        <v>15</v>
      </c>
      <c r="H14" s="11">
        <v>19</v>
      </c>
      <c r="I14" s="11">
        <v>16</v>
      </c>
      <c r="J14" s="11">
        <v>18</v>
      </c>
      <c r="K14" s="11">
        <v>20</v>
      </c>
      <c r="L14" s="11">
        <v>12</v>
      </c>
      <c r="O14" s="3" t="s">
        <v>19</v>
      </c>
    </row>
    <row r="15" spans="1:15" ht="26.25" customHeight="1" x14ac:dyDescent="0.35">
      <c r="A15" s="17" t="s">
        <v>43</v>
      </c>
      <c r="B15" s="27">
        <v>52</v>
      </c>
      <c r="C15" s="28" t="s">
        <v>21</v>
      </c>
      <c r="D15" s="23">
        <f t="shared" ref="D15:D23" si="0">_xlfn.IFS(C15="lb",B15,C15="ton",B15/2000,C15="tonne",B15/2205,C15="kg",B15*2.20462)</f>
        <v>2.3582766439909298E-2</v>
      </c>
      <c r="E15" s="12"/>
      <c r="F15" s="12"/>
      <c r="G15" s="12">
        <v>29</v>
      </c>
      <c r="H15" s="12">
        <v>33</v>
      </c>
      <c r="I15" s="12"/>
      <c r="J15" s="12"/>
      <c r="K15" s="12"/>
      <c r="L15" s="12"/>
      <c r="O15" s="3" t="s">
        <v>21</v>
      </c>
    </row>
    <row r="16" spans="1:15" ht="26.25" customHeight="1" x14ac:dyDescent="0.35">
      <c r="A16" s="17" t="s">
        <v>1</v>
      </c>
      <c r="B16" s="27">
        <v>114</v>
      </c>
      <c r="C16" s="28" t="s">
        <v>21</v>
      </c>
      <c r="D16" s="23">
        <f t="shared" si="0"/>
        <v>5.1700680272108841E-2</v>
      </c>
      <c r="E16" s="12"/>
      <c r="F16" s="12"/>
      <c r="G16" s="12"/>
      <c r="H16" s="12"/>
      <c r="I16" s="12">
        <v>16</v>
      </c>
      <c r="J16" s="12">
        <v>10</v>
      </c>
      <c r="K16" s="12"/>
      <c r="L16" s="12"/>
      <c r="O16" s="3" t="s">
        <v>32</v>
      </c>
    </row>
    <row r="17" spans="1:15" ht="26.25" customHeight="1" x14ac:dyDescent="0.35">
      <c r="A17" s="17" t="s">
        <v>24</v>
      </c>
      <c r="B17" s="27">
        <v>192</v>
      </c>
      <c r="C17" s="28" t="s">
        <v>21</v>
      </c>
      <c r="D17" s="23">
        <f t="shared" si="0"/>
        <v>8.7074829931972783E-2</v>
      </c>
      <c r="E17" s="11">
        <v>4</v>
      </c>
      <c r="F17" s="11"/>
      <c r="G17" s="11">
        <v>4</v>
      </c>
      <c r="H17" s="11"/>
      <c r="I17" s="11"/>
      <c r="J17" s="11">
        <v>4</v>
      </c>
      <c r="K17" s="11">
        <v>8</v>
      </c>
      <c r="L17" s="11"/>
      <c r="O17" s="3"/>
    </row>
    <row r="18" spans="1:15" ht="26.25" customHeight="1" x14ac:dyDescent="0.35">
      <c r="A18" s="17" t="s">
        <v>25</v>
      </c>
      <c r="B18" s="27">
        <v>210</v>
      </c>
      <c r="C18" s="28" t="s">
        <v>21</v>
      </c>
      <c r="D18" s="23">
        <f t="shared" si="0"/>
        <v>9.5238095238095233E-2</v>
      </c>
      <c r="E18" s="12"/>
      <c r="F18" s="12">
        <v>2</v>
      </c>
      <c r="G18" s="12"/>
      <c r="H18" s="12"/>
      <c r="I18" s="12"/>
      <c r="J18" s="12"/>
      <c r="K18" s="12"/>
      <c r="L18" s="12">
        <v>3</v>
      </c>
      <c r="O18" s="3"/>
    </row>
    <row r="19" spans="1:15" ht="26.25" customHeight="1" x14ac:dyDescent="0.35">
      <c r="A19" s="17" t="s">
        <v>26</v>
      </c>
      <c r="B19" s="27">
        <v>325</v>
      </c>
      <c r="C19" s="28" t="s">
        <v>21</v>
      </c>
      <c r="D19" s="23">
        <f t="shared" si="0"/>
        <v>0.14739229024943309</v>
      </c>
      <c r="E19" s="12"/>
      <c r="F19" s="12"/>
      <c r="G19" s="12"/>
      <c r="H19" s="12"/>
      <c r="I19" s="12"/>
      <c r="J19" s="12"/>
      <c r="K19" s="12">
        <v>1.5</v>
      </c>
      <c r="L19" s="12">
        <v>2</v>
      </c>
      <c r="O19" s="9"/>
    </row>
    <row r="20" spans="1:15" ht="26.25" customHeight="1" x14ac:dyDescent="0.35">
      <c r="A20" s="17" t="s">
        <v>27</v>
      </c>
      <c r="B20" s="27">
        <v>550</v>
      </c>
      <c r="C20" s="28" t="s">
        <v>21</v>
      </c>
      <c r="D20" s="23">
        <f t="shared" si="0"/>
        <v>0.24943310657596371</v>
      </c>
      <c r="E20" s="12">
        <v>1</v>
      </c>
      <c r="F20" s="12"/>
      <c r="G20" s="12"/>
      <c r="H20" s="12"/>
      <c r="I20" s="12"/>
      <c r="J20" s="12"/>
      <c r="K20" s="12"/>
      <c r="L20" s="12"/>
      <c r="O20" s="9"/>
    </row>
    <row r="21" spans="1:15" ht="26.25" customHeight="1" x14ac:dyDescent="0.35">
      <c r="A21" s="17" t="s">
        <v>40</v>
      </c>
      <c r="B21" s="27"/>
      <c r="C21" s="28" t="s">
        <v>20</v>
      </c>
      <c r="D21" s="23">
        <f t="shared" si="0"/>
        <v>0</v>
      </c>
      <c r="E21" s="12"/>
      <c r="F21" s="12"/>
      <c r="G21" s="12"/>
      <c r="H21" s="12"/>
      <c r="I21" s="12"/>
      <c r="J21" s="12"/>
      <c r="K21" s="12"/>
      <c r="L21" s="12"/>
    </row>
    <row r="22" spans="1:15" ht="26.25" customHeight="1" x14ac:dyDescent="0.35">
      <c r="A22" s="18" t="s">
        <v>41</v>
      </c>
      <c r="B22" s="27"/>
      <c r="C22" s="28" t="s">
        <v>20</v>
      </c>
      <c r="D22" s="23">
        <f t="shared" si="0"/>
        <v>0</v>
      </c>
      <c r="E22" s="12"/>
      <c r="F22" s="12"/>
      <c r="G22" s="12"/>
      <c r="H22" s="12"/>
      <c r="I22" s="12"/>
      <c r="J22" s="12"/>
      <c r="K22" s="12"/>
      <c r="L22" s="12"/>
    </row>
    <row r="23" spans="1:15" ht="26.25" customHeight="1" x14ac:dyDescent="0.35">
      <c r="A23" s="18" t="s">
        <v>28</v>
      </c>
      <c r="B23" s="27"/>
      <c r="C23" s="28" t="s">
        <v>20</v>
      </c>
      <c r="D23" s="23">
        <f t="shared" si="0"/>
        <v>0</v>
      </c>
      <c r="E23" s="12"/>
      <c r="F23" s="12"/>
      <c r="G23" s="12"/>
      <c r="H23" s="12"/>
      <c r="I23" s="12"/>
      <c r="J23" s="12"/>
      <c r="K23" s="12"/>
      <c r="L23" s="12"/>
    </row>
    <row r="24" spans="1:15" ht="26.25" customHeight="1" x14ac:dyDescent="0.35">
      <c r="A24" s="18" t="s">
        <v>28</v>
      </c>
      <c r="B24" s="27"/>
      <c r="C24" s="28" t="s">
        <v>20</v>
      </c>
      <c r="D24" s="23">
        <f>_xlfn.IFS(C24="lb",B24,C24="ton",B24/2000,C24="tonne",B24/2205,C24="kg",B24*2.20462)</f>
        <v>0</v>
      </c>
      <c r="E24" s="12"/>
      <c r="F24" s="12"/>
      <c r="G24" s="12"/>
      <c r="H24" s="12"/>
      <c r="I24" s="12"/>
      <c r="J24" s="12"/>
      <c r="K24" s="12"/>
      <c r="L24" s="12"/>
    </row>
    <row r="25" spans="1:15" ht="26.25" customHeight="1" x14ac:dyDescent="0.35">
      <c r="A25" s="19" t="s">
        <v>16</v>
      </c>
      <c r="B25" s="24"/>
      <c r="C25" s="7"/>
      <c r="D25" s="25"/>
      <c r="E25" s="13">
        <f t="shared" ref="E25:L25" si="1">+SUM(E13:E24)</f>
        <v>33</v>
      </c>
      <c r="F25" s="13">
        <f t="shared" si="1"/>
        <v>34</v>
      </c>
      <c r="G25" s="13">
        <f t="shared" si="1"/>
        <v>48</v>
      </c>
      <c r="H25" s="13">
        <f t="shared" si="1"/>
        <v>52</v>
      </c>
      <c r="I25" s="13">
        <f t="shared" si="1"/>
        <v>32</v>
      </c>
      <c r="J25" s="13">
        <f t="shared" si="1"/>
        <v>32</v>
      </c>
      <c r="K25" s="13">
        <f t="shared" si="1"/>
        <v>29.5</v>
      </c>
      <c r="L25" s="13">
        <f t="shared" si="1"/>
        <v>30</v>
      </c>
    </row>
    <row r="26" spans="1:15" ht="26.25" customHeight="1" x14ac:dyDescent="0.35">
      <c r="A26" s="20" t="s">
        <v>11</v>
      </c>
      <c r="B26" s="29">
        <v>95</v>
      </c>
      <c r="C26" s="5"/>
      <c r="D26" s="26"/>
      <c r="E26" s="14"/>
      <c r="F26" s="14"/>
      <c r="G26" s="14"/>
      <c r="H26" s="14"/>
      <c r="I26" s="14"/>
      <c r="J26" s="14"/>
      <c r="K26" s="14"/>
      <c r="L26" s="14"/>
    </row>
    <row r="27" spans="1:15" ht="26.25" customHeight="1" x14ac:dyDescent="0.35">
      <c r="A27" s="20" t="s">
        <v>13</v>
      </c>
      <c r="B27" s="29">
        <v>150</v>
      </c>
      <c r="C27" s="5"/>
      <c r="D27" s="26"/>
      <c r="E27" s="14"/>
      <c r="F27" s="14"/>
      <c r="G27" s="14"/>
      <c r="H27" s="14"/>
      <c r="I27" s="14"/>
      <c r="J27" s="14"/>
      <c r="K27" s="14"/>
      <c r="L27" s="14"/>
    </row>
    <row r="28" spans="1:15" ht="26.25" customHeight="1" x14ac:dyDescent="0.35">
      <c r="A28" s="30" t="s">
        <v>14</v>
      </c>
      <c r="B28" s="31"/>
      <c r="C28" s="31"/>
      <c r="D28" s="31"/>
      <c r="E28" s="32">
        <f t="shared" ref="E28:L28" si="2">+SUMPRODUCT($D$13:$D$24,E13:E24)</f>
        <v>1.6691609977324262</v>
      </c>
      <c r="F28" s="32">
        <f t="shared" si="2"/>
        <v>1.4984126984126984</v>
      </c>
      <c r="G28" s="32">
        <f t="shared" si="2"/>
        <v>1.508390022675737</v>
      </c>
      <c r="H28" s="32">
        <f t="shared" si="2"/>
        <v>1.38140589569161</v>
      </c>
      <c r="I28" s="32">
        <f t="shared" si="2"/>
        <v>1.3351473922902493</v>
      </c>
      <c r="J28" s="32">
        <f t="shared" si="2"/>
        <v>1.4367346938775509</v>
      </c>
      <c r="K28" s="32">
        <f t="shared" si="2"/>
        <v>1.5526077097505668</v>
      </c>
      <c r="L28" s="32">
        <f t="shared" si="2"/>
        <v>1.6114512471655327</v>
      </c>
    </row>
    <row r="29" spans="1:15" ht="26.25" customHeight="1" thickBot="1" x14ac:dyDescent="0.4">
      <c r="A29" s="33" t="s">
        <v>15</v>
      </c>
      <c r="B29" s="34"/>
      <c r="C29" s="34"/>
      <c r="D29" s="34"/>
      <c r="E29" s="35">
        <f t="shared" ref="E29:L29" si="3">+E28*$B$26*$B$27</f>
        <v>23785.544217687071</v>
      </c>
      <c r="F29" s="35">
        <f t="shared" si="3"/>
        <v>21352.380952380954</v>
      </c>
      <c r="G29" s="35">
        <f t="shared" si="3"/>
        <v>21494.557823129249</v>
      </c>
      <c r="H29" s="35">
        <f t="shared" si="3"/>
        <v>19685.034013605444</v>
      </c>
      <c r="I29" s="35">
        <f t="shared" si="3"/>
        <v>19025.85034013605</v>
      </c>
      <c r="J29" s="35">
        <f t="shared" si="3"/>
        <v>20473.469387755104</v>
      </c>
      <c r="K29" s="35">
        <f t="shared" si="3"/>
        <v>22124.659863945577</v>
      </c>
      <c r="L29" s="35">
        <f t="shared" si="3"/>
        <v>22963.180272108839</v>
      </c>
    </row>
    <row r="30" spans="1:15" ht="15" thickTop="1" x14ac:dyDescent="0.35">
      <c r="A30" s="2" t="s">
        <v>17</v>
      </c>
    </row>
    <row r="31" spans="1:15" x14ac:dyDescent="0.35">
      <c r="A31" t="s">
        <v>35</v>
      </c>
    </row>
    <row r="32" spans="1:15" x14ac:dyDescent="0.35">
      <c r="A32" t="s">
        <v>44</v>
      </c>
    </row>
  </sheetData>
  <sheetProtection algorithmName="SHA-512" hashValue="0KU5LX5BToRrJvxgJCRYVTKw3Sj1bnFJqPJ9gX2LBbjF65fVLjsoJOAAmRGJfSp7Bl9O1fcgEz/tH+6/pmgpWg==" saltValue="yKvYNp5ciMOuhUpakg6YEg==" spinCount="100000" sheet="1" objects="1" scenarios="1"/>
  <mergeCells count="5">
    <mergeCell ref="A7:L7"/>
    <mergeCell ref="A8:L8"/>
    <mergeCell ref="A9:L9"/>
    <mergeCell ref="E11:L11"/>
    <mergeCell ref="B11:D11"/>
  </mergeCells>
  <dataValidations count="1">
    <dataValidation type="list" allowBlank="1" showInputMessage="1" showErrorMessage="1" sqref="C13:C24" xr:uid="{7D6272ED-3BE8-42C8-805A-4AB18EC94B72}">
      <formula1>$O$13:$O$16</formula1>
    </dataValidation>
  </dataValidations>
  <hyperlinks>
    <hyperlink ref="A8:L8" r:id="rId1" location="economicValueTitle" display="When considering alternative feed sources, feed testing is important to test for nutritive value and ensure a balanced ration that meets the cattle’s nutritional needs and quality (e.g. mycotoxins). Evaluate feed test results HERE" xr:uid="{CA871D3D-FD57-41CF-AD59-7142D53FAF08}"/>
  </hyperlinks>
  <pageMargins left="0.7" right="0.7" top="0.75" bottom="0.75" header="0.3" footer="0.3"/>
  <pageSetup scale="57" orientation="portrait" r:id="rId2"/>
  <colBreaks count="2" manualBreakCount="2">
    <brk id="12" max="47" man="1"/>
    <brk id="13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3" ma:contentTypeDescription="Create a new document." ma:contentTypeScope="" ma:versionID="a1016bac3d9641eb59bbe56b5e033655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deca049e0466116512deb028f7bccd4e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486BAF-E81A-4274-A335-50289390696B}"/>
</file>

<file path=customXml/itemProps2.xml><?xml version="1.0" encoding="utf-8"?>
<ds:datastoreItem xmlns:ds="http://schemas.openxmlformats.org/officeDocument/2006/customXml" ds:itemID="{889788CF-C678-4959-8263-AC549E3728D8}"/>
</file>

<file path=customXml/itemProps3.xml><?xml version="1.0" encoding="utf-8"?>
<ds:datastoreItem xmlns:ds="http://schemas.openxmlformats.org/officeDocument/2006/customXml" ds:itemID="{27FE4E06-BE51-4787-84BD-9C9BD2A34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 Grant</dc:creator>
  <cp:lastModifiedBy>Huiting Huang</cp:lastModifiedBy>
  <cp:lastPrinted>2019-10-17T18:33:35Z</cp:lastPrinted>
  <dcterms:created xsi:type="dcterms:W3CDTF">2019-10-01T15:13:17Z</dcterms:created>
  <dcterms:modified xsi:type="dcterms:W3CDTF">2021-11-12T15:06:15Z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</Properties>
</file>